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2" sheetId="4" r:id="rId1"/>
  </sheets>
  <definedNames>
    <definedName name="_xlnm.Print_Area" localSheetId="0">'2'!$A$1:$M$36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<sst xmlns="http://schemas.openxmlformats.org/spreadsheetml/2006/main" count="112" uniqueCount="59">
  <si>
    <t>检查井过渡一览表</t>
  </si>
  <si>
    <t>南山街道泉山村道路及消坑安全隐患整治项目勘察设计</t>
  </si>
  <si>
    <t>DL-11</t>
  </si>
  <si>
    <t xml:space="preserve">第 1 页    共 1 页  </t>
  </si>
  <si>
    <t>序号</t>
  </si>
  <si>
    <t>起讫桩号</t>
  </si>
  <si>
    <t>数量</t>
  </si>
  <si>
    <t>位置</t>
  </si>
  <si>
    <t>工程名称</t>
  </si>
  <si>
    <t>钢筋</t>
  </si>
  <si>
    <t>C30砼</t>
  </si>
  <si>
    <t>C20砼</t>
  </si>
  <si>
    <t>铣刨井周水泥路面厚5.0cm</t>
  </si>
  <si>
    <t>铣刨井周沥青路面厚3.5cm</t>
  </si>
  <si>
    <t>备注</t>
  </si>
  <si>
    <t>（个）</t>
  </si>
  <si>
    <t>左</t>
  </si>
  <si>
    <t>右</t>
  </si>
  <si>
    <t>长度(m）</t>
  </si>
  <si>
    <r>
      <rPr>
        <sz val="10"/>
        <color theme="1"/>
        <rFont val="SJQY"/>
        <charset val="134"/>
      </rPr>
      <t>C</t>
    </r>
    <r>
      <rPr>
        <sz val="10"/>
        <color theme="1"/>
        <rFont val="宋体"/>
        <charset val="134"/>
      </rPr>
      <t>10(Kg）</t>
    </r>
  </si>
  <si>
    <t>（m³）</t>
  </si>
  <si>
    <t>（m²）</t>
  </si>
  <si>
    <t>K0+000-K0+372</t>
  </si>
  <si>
    <t>√</t>
  </si>
  <si>
    <t>检查井井周铣刨</t>
  </si>
  <si>
    <t>道口标柱</t>
  </si>
  <si>
    <t>左侧</t>
  </si>
  <si>
    <t>本页合计</t>
  </si>
  <si>
    <t>K5+005</t>
  </si>
  <si>
    <t>合  计</t>
  </si>
  <si>
    <t>K5+165</t>
  </si>
  <si>
    <t xml:space="preserve">            设计：                                                                                    复核：                                                               审核：</t>
  </si>
  <si>
    <t>K5+225</t>
  </si>
  <si>
    <t>K5+375</t>
  </si>
  <si>
    <t>K5+480</t>
  </si>
  <si>
    <t>K5+875</t>
  </si>
  <si>
    <t>K6+015</t>
  </si>
  <si>
    <t>K6+058</t>
  </si>
  <si>
    <t>K6+105</t>
  </si>
  <si>
    <t>K6+115</t>
  </si>
  <si>
    <t>K6+430</t>
  </si>
  <si>
    <t>K6+645</t>
  </si>
  <si>
    <t>K6+680</t>
  </si>
  <si>
    <t>K6+720</t>
  </si>
  <si>
    <t>K6+840</t>
  </si>
  <si>
    <t>K6+965</t>
  </si>
  <si>
    <t>K6+995</t>
  </si>
  <si>
    <t>K7+470</t>
  </si>
  <si>
    <t>K7+615</t>
  </si>
  <si>
    <t>K7+696</t>
  </si>
  <si>
    <t>K7+800</t>
  </si>
  <si>
    <t>K8+154</t>
  </si>
  <si>
    <t>K8+215</t>
  </si>
  <si>
    <t>K8+240</t>
  </si>
  <si>
    <t>小计</t>
  </si>
  <si>
    <t>合计</t>
  </si>
  <si>
    <t>编制：</t>
  </si>
  <si>
    <t>复核：</t>
  </si>
  <si>
    <t>审定：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</si>
</sst>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  <numFmt numFmtId="178" formatCode="\K0\+000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SJQY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/>
    </xf>
    <xf numFmtId="177" fontId="6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8" fontId="0" fillId="0" borderId="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7" fontId="3" fillId="0" borderId="1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>
      <alignment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jpe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400050</xdr:colOff>
      <xdr:row>72</xdr:row>
      <xdr:rowOff>19050</xdr:rowOff>
    </xdr:from>
    <xdr:to>
      <xdr:col>2</xdr:col>
      <xdr:colOff>64135</xdr:colOff>
      <xdr:row>72</xdr:row>
      <xdr:rowOff>278765</xdr:rowOff>
    </xdr:to>
    <xdr:pic>
      <xdr:nvPicPr>
        <xdr:cNvPr id="2" name="图片 1" descr="QQ截图20160808012758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09675" y="16313150"/>
          <a:ext cx="98806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412115</xdr:colOff>
      <xdr:row>72</xdr:row>
      <xdr:rowOff>29210</xdr:rowOff>
    </xdr:from>
    <xdr:to>
      <xdr:col>5</xdr:col>
      <xdr:colOff>171450</xdr:colOff>
      <xdr:row>73</xdr:row>
      <xdr:rowOff>12065</xdr:rowOff>
    </xdr:to>
    <xdr:pic>
      <xdr:nvPicPr>
        <xdr:cNvPr id="3" name="图片 4" descr="10"/>
        <xdr:cNvPicPr>
          <a:picLocks noChangeAspect="1" noChangeArrowheads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774565" y="16323310"/>
          <a:ext cx="87376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772160</xdr:colOff>
      <xdr:row>35</xdr:row>
      <xdr:rowOff>42545</xdr:rowOff>
    </xdr:from>
    <xdr:to>
      <xdr:col>11</xdr:col>
      <xdr:colOff>1114425</xdr:colOff>
      <xdr:row>35</xdr:row>
      <xdr:rowOff>195580</xdr:rowOff>
    </xdr:to>
    <xdr:pic>
      <xdr:nvPicPr>
        <xdr:cNvPr id="6" name="图片 3" descr="333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3392785" y="9229090"/>
          <a:ext cx="342265" cy="153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485140</xdr:colOff>
      <xdr:row>35</xdr:row>
      <xdr:rowOff>64770</xdr:rowOff>
    </xdr:from>
    <xdr:to>
      <xdr:col>7</xdr:col>
      <xdr:colOff>723900</xdr:colOff>
      <xdr:row>35</xdr:row>
      <xdr:rowOff>207010</xdr:rowOff>
    </xdr:to>
    <xdr:pic>
      <xdr:nvPicPr>
        <xdr:cNvPr id="7" name="图片 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8190865" y="9251315"/>
          <a:ext cx="238760" cy="1422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647700</xdr:colOff>
      <xdr:row>35</xdr:row>
      <xdr:rowOff>66675</xdr:rowOff>
    </xdr:from>
    <xdr:to>
      <xdr:col>1</xdr:col>
      <xdr:colOff>975360</xdr:colOff>
      <xdr:row>35</xdr:row>
      <xdr:rowOff>203200</xdr:rowOff>
    </xdr:to>
    <xdr:pic>
      <xdr:nvPicPr>
        <xdr:cNvPr id="8" name="图片 1" descr="1111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57325" y="9253220"/>
          <a:ext cx="327660" cy="136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73"/>
  <sheetViews>
    <sheetView tabSelected="1" view="pageBreakPreview" zoomScaleNormal="115" workbookViewId="0">
      <selection activeCell="K16" sqref="K16"/>
    </sheetView>
  </sheetViews>
  <sheetFormatPr defaultColWidth="9" defaultRowHeight="13.5"/>
  <cols>
    <col min="1" max="1" width="10.625" style="3" customWidth="1"/>
    <col min="2" max="2" width="17.375" style="3" customWidth="1"/>
    <col min="3" max="10" width="14.625" style="3" customWidth="1"/>
    <col min="11" max="12" width="20.625" style="3" customWidth="1"/>
    <col min="13" max="13" width="16.625" style="3" customWidth="1"/>
    <col min="14" max="14" width="9" style="3"/>
    <col min="15" max="15" width="12.625" style="3"/>
    <col min="16" max="16" width="9" style="3"/>
    <col min="17" max="17" width="12.625" style="3"/>
    <col min="18" max="16384" width="9" style="3"/>
  </cols>
  <sheetData>
    <row r="1" ht="39.95" customHeight="1" spans="1:2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20.1" customHeight="1" spans="1:26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20.1" customHeight="1" spans="1:26">
      <c r="A3" s="6" t="s">
        <v>1</v>
      </c>
      <c r="B3" s="7"/>
      <c r="C3" s="7"/>
      <c r="D3" s="7"/>
      <c r="E3" s="7"/>
      <c r="F3" s="8"/>
      <c r="G3" s="8"/>
      <c r="H3" s="8"/>
      <c r="I3" s="8"/>
      <c r="J3" s="8"/>
      <c r="K3" s="8" t="s">
        <v>2</v>
      </c>
      <c r="L3" s="9"/>
      <c r="M3" s="9" t="s">
        <v>3</v>
      </c>
    </row>
    <row r="4" ht="20.1" customHeight="1" spans="1:26">
      <c r="A4" s="10" t="s">
        <v>4</v>
      </c>
      <c r="B4" s="11" t="s">
        <v>5</v>
      </c>
      <c r="C4" s="11" t="s">
        <v>6</v>
      </c>
      <c r="D4" s="11" t="s">
        <v>7</v>
      </c>
      <c r="E4" s="11"/>
      <c r="F4" s="11" t="s">
        <v>8</v>
      </c>
      <c r="G4" s="12" t="s">
        <v>9</v>
      </c>
      <c r="H4" s="13"/>
      <c r="I4" s="11" t="s">
        <v>10</v>
      </c>
      <c r="J4" s="11" t="s">
        <v>11</v>
      </c>
      <c r="K4" s="12" t="s">
        <v>12</v>
      </c>
      <c r="L4" s="12" t="s">
        <v>13</v>
      </c>
      <c r="M4" s="14" t="s">
        <v>14</v>
      </c>
    </row>
    <row r="5" ht="20.1" customHeight="1" spans="1:26">
      <c r="A5" s="15"/>
      <c r="B5" s="16"/>
      <c r="C5" s="16" t="s">
        <v>15</v>
      </c>
      <c r="D5" s="16" t="s">
        <v>16</v>
      </c>
      <c r="E5" s="16" t="s">
        <v>17</v>
      </c>
      <c r="F5" s="16"/>
      <c r="G5" s="17" t="s">
        <v>18</v>
      </c>
      <c r="H5" s="18" t="s">
        <v>19</v>
      </c>
      <c r="I5" s="19" t="s">
        <v>20</v>
      </c>
      <c r="J5" s="19" t="s">
        <v>20</v>
      </c>
      <c r="K5" s="19" t="s">
        <v>20</v>
      </c>
      <c r="L5" s="19" t="s">
        <v>21</v>
      </c>
      <c r="M5" s="20"/>
    </row>
    <row r="6" ht="20.1" customHeight="1" spans="1:26">
      <c r="A6" s="21">
        <v>1</v>
      </c>
      <c r="B6" s="22" t="s">
        <v>22</v>
      </c>
      <c r="C6" s="23">
        <v>6</v>
      </c>
      <c r="D6" s="24" t="s">
        <v>23</v>
      </c>
      <c r="E6" s="24" t="s">
        <v>23</v>
      </c>
      <c r="F6" s="23" t="s">
        <v>24</v>
      </c>
      <c r="G6" s="25"/>
      <c r="H6" s="25"/>
      <c r="I6" s="25"/>
      <c r="J6" s="25"/>
      <c r="K6" s="26">
        <f>3.14*3*3*0.09*0.5*C6</f>
        <v>7.6302</v>
      </c>
      <c r="L6" s="27"/>
      <c r="M6" s="28"/>
      <c r="P6" s="29">
        <v>3050</v>
      </c>
      <c r="Q6" s="30">
        <v>4</v>
      </c>
      <c r="R6" s="30"/>
      <c r="S6" s="30" t="s">
        <v>17</v>
      </c>
      <c r="T6" s="30" t="s">
        <v>25</v>
      </c>
      <c r="U6" s="30">
        <f t="shared" ref="U6:U16" si="0">11.3*4</f>
        <v>45.2</v>
      </c>
      <c r="V6" s="30">
        <f t="shared" ref="V6:V16" si="1">0.144*4</f>
        <v>0.576</v>
      </c>
      <c r="W6" s="30">
        <f t="shared" ref="W6:W16" si="2">V6</f>
        <v>0.576</v>
      </c>
      <c r="X6" s="30">
        <f t="shared" ref="X6:X16" si="3">0.45*4</f>
        <v>1.8</v>
      </c>
      <c r="Y6" s="30">
        <f t="shared" ref="Y6:Y16" si="4">1.06*4</f>
        <v>4.24</v>
      </c>
      <c r="Z6" s="30">
        <f t="shared" ref="Z6:Z16" si="5">0.08*4</f>
        <v>0.32</v>
      </c>
    </row>
    <row r="7" ht="20.1" customHeight="1" spans="1:26">
      <c r="A7" s="21">
        <v>2</v>
      </c>
      <c r="B7" s="22"/>
      <c r="C7" s="23"/>
      <c r="D7" s="24"/>
      <c r="E7" s="24"/>
      <c r="F7" s="23"/>
      <c r="G7" s="25"/>
      <c r="H7" s="25"/>
      <c r="I7" s="25"/>
      <c r="J7" s="25"/>
      <c r="K7" s="27"/>
      <c r="L7" s="27"/>
      <c r="M7" s="28"/>
      <c r="P7" s="29">
        <v>3850</v>
      </c>
      <c r="Q7" s="30">
        <v>4</v>
      </c>
      <c r="R7" s="30" t="s">
        <v>16</v>
      </c>
      <c r="S7" s="30"/>
      <c r="T7" s="30" t="s">
        <v>25</v>
      </c>
      <c r="U7" s="30">
        <f t="shared" si="0"/>
        <v>45.2</v>
      </c>
      <c r="V7" s="30">
        <f t="shared" si="1"/>
        <v>0.576</v>
      </c>
      <c r="W7" s="30">
        <f t="shared" si="2"/>
        <v>0.576</v>
      </c>
      <c r="X7" s="30">
        <f t="shared" si="3"/>
        <v>1.8</v>
      </c>
      <c r="Y7" s="30">
        <f t="shared" si="4"/>
        <v>4.24</v>
      </c>
      <c r="Z7" s="30">
        <f t="shared" si="5"/>
        <v>0.32</v>
      </c>
    </row>
    <row r="8" ht="20.1" customHeight="1" spans="1:26">
      <c r="A8" s="21">
        <v>3</v>
      </c>
      <c r="B8" s="22"/>
      <c r="C8" s="23"/>
      <c r="D8" s="24"/>
      <c r="E8" s="24"/>
      <c r="F8" s="23"/>
      <c r="G8" s="25"/>
      <c r="H8" s="25"/>
      <c r="I8" s="25"/>
      <c r="J8" s="25"/>
      <c r="K8" s="27"/>
      <c r="L8" s="27"/>
      <c r="M8" s="28"/>
      <c r="P8" s="29">
        <v>4580</v>
      </c>
      <c r="Q8" s="30">
        <v>4</v>
      </c>
      <c r="R8" s="30"/>
      <c r="S8" s="30" t="s">
        <v>17</v>
      </c>
      <c r="T8" s="30" t="s">
        <v>25</v>
      </c>
      <c r="U8" s="30">
        <f t="shared" si="0"/>
        <v>45.2</v>
      </c>
      <c r="V8" s="30">
        <f t="shared" si="1"/>
        <v>0.576</v>
      </c>
      <c r="W8" s="30">
        <f t="shared" si="2"/>
        <v>0.576</v>
      </c>
      <c r="X8" s="30">
        <f t="shared" si="3"/>
        <v>1.8</v>
      </c>
      <c r="Y8" s="30">
        <f t="shared" si="4"/>
        <v>4.24</v>
      </c>
      <c r="Z8" s="30">
        <f t="shared" si="5"/>
        <v>0.32</v>
      </c>
    </row>
    <row r="9" ht="20.1" customHeight="1" spans="1:26">
      <c r="A9" s="21">
        <v>4</v>
      </c>
      <c r="B9" s="22"/>
      <c r="C9" s="23"/>
      <c r="D9" s="24"/>
      <c r="E9" s="24"/>
      <c r="F9" s="23"/>
      <c r="G9" s="25"/>
      <c r="H9" s="25"/>
      <c r="I9" s="25"/>
      <c r="J9" s="25"/>
      <c r="K9" s="27"/>
      <c r="L9" s="27"/>
      <c r="M9" s="28"/>
      <c r="P9" s="29">
        <v>4610</v>
      </c>
      <c r="Q9" s="30">
        <v>4</v>
      </c>
      <c r="R9" s="30" t="s">
        <v>16</v>
      </c>
      <c r="S9" s="30"/>
      <c r="T9" s="30" t="s">
        <v>25</v>
      </c>
      <c r="U9" s="30">
        <f t="shared" si="0"/>
        <v>45.2</v>
      </c>
      <c r="V9" s="30">
        <f t="shared" si="1"/>
        <v>0.576</v>
      </c>
      <c r="W9" s="30">
        <f t="shared" si="2"/>
        <v>0.576</v>
      </c>
      <c r="X9" s="30">
        <f t="shared" si="3"/>
        <v>1.8</v>
      </c>
      <c r="Y9" s="30">
        <f t="shared" si="4"/>
        <v>4.24</v>
      </c>
      <c r="Z9" s="30">
        <f t="shared" si="5"/>
        <v>0.32</v>
      </c>
    </row>
    <row r="10" ht="20.1" customHeight="1" spans="1:26">
      <c r="A10" s="21">
        <v>5</v>
      </c>
      <c r="B10" s="22"/>
      <c r="C10" s="23"/>
      <c r="D10" s="24"/>
      <c r="E10" s="24"/>
      <c r="F10" s="23"/>
      <c r="G10" s="25"/>
      <c r="H10" s="25"/>
      <c r="I10" s="25"/>
      <c r="J10" s="25"/>
      <c r="K10" s="27"/>
      <c r="L10" s="27"/>
      <c r="M10" s="28"/>
      <c r="P10" s="29">
        <v>6730</v>
      </c>
      <c r="Q10" s="30">
        <v>4</v>
      </c>
      <c r="R10" s="30"/>
      <c r="S10" s="30" t="s">
        <v>17</v>
      </c>
      <c r="T10" s="30" t="s">
        <v>25</v>
      </c>
      <c r="U10" s="30">
        <f t="shared" si="0"/>
        <v>45.2</v>
      </c>
      <c r="V10" s="30">
        <f t="shared" si="1"/>
        <v>0.576</v>
      </c>
      <c r="W10" s="30">
        <f t="shared" si="2"/>
        <v>0.576</v>
      </c>
      <c r="X10" s="30">
        <f t="shared" si="3"/>
        <v>1.8</v>
      </c>
      <c r="Y10" s="30">
        <f t="shared" si="4"/>
        <v>4.24</v>
      </c>
      <c r="Z10" s="30">
        <f t="shared" si="5"/>
        <v>0.32</v>
      </c>
    </row>
    <row r="11" ht="20.1" customHeight="1" spans="1:26">
      <c r="A11" s="21">
        <v>6</v>
      </c>
      <c r="B11" s="22"/>
      <c r="C11" s="23"/>
      <c r="D11" s="24"/>
      <c r="E11" s="24"/>
      <c r="F11" s="23"/>
      <c r="G11" s="25"/>
      <c r="H11" s="25"/>
      <c r="I11" s="25"/>
      <c r="J11" s="25"/>
      <c r="K11" s="27"/>
      <c r="L11" s="27"/>
      <c r="M11" s="28"/>
      <c r="P11" s="29">
        <v>8160</v>
      </c>
      <c r="Q11" s="30">
        <v>4</v>
      </c>
      <c r="R11" s="30"/>
      <c r="S11" s="30" t="s">
        <v>17</v>
      </c>
      <c r="T11" s="30" t="s">
        <v>25</v>
      </c>
      <c r="U11" s="30">
        <f t="shared" si="0"/>
        <v>45.2</v>
      </c>
      <c r="V11" s="30">
        <f t="shared" si="1"/>
        <v>0.576</v>
      </c>
      <c r="W11" s="30">
        <f t="shared" si="2"/>
        <v>0.576</v>
      </c>
      <c r="X11" s="30">
        <f t="shared" si="3"/>
        <v>1.8</v>
      </c>
      <c r="Y11" s="30">
        <f t="shared" si="4"/>
        <v>4.24</v>
      </c>
      <c r="Z11" s="30">
        <f t="shared" si="5"/>
        <v>0.32</v>
      </c>
    </row>
    <row r="12" ht="20.1" customHeight="1" spans="1:26">
      <c r="A12" s="21">
        <v>7</v>
      </c>
      <c r="B12" s="22"/>
      <c r="C12" s="23"/>
      <c r="D12" s="24"/>
      <c r="E12" s="24"/>
      <c r="F12" s="23"/>
      <c r="G12" s="25"/>
      <c r="H12" s="25"/>
      <c r="I12" s="25"/>
      <c r="J12" s="25"/>
      <c r="K12" s="27"/>
      <c r="L12" s="27"/>
      <c r="M12" s="28"/>
      <c r="P12" s="29">
        <v>8215</v>
      </c>
      <c r="Q12" s="30">
        <v>4</v>
      </c>
      <c r="R12" s="30"/>
      <c r="S12" s="30" t="s">
        <v>17</v>
      </c>
      <c r="T12" s="30" t="s">
        <v>25</v>
      </c>
      <c r="U12" s="30">
        <f t="shared" si="0"/>
        <v>45.2</v>
      </c>
      <c r="V12" s="30">
        <f t="shared" si="1"/>
        <v>0.576</v>
      </c>
      <c r="W12" s="30">
        <f t="shared" si="2"/>
        <v>0.576</v>
      </c>
      <c r="X12" s="30">
        <f t="shared" si="3"/>
        <v>1.8</v>
      </c>
      <c r="Y12" s="30">
        <f t="shared" si="4"/>
        <v>4.24</v>
      </c>
      <c r="Z12" s="30">
        <f t="shared" si="5"/>
        <v>0.32</v>
      </c>
    </row>
    <row r="13" ht="20.1" customHeight="1" spans="1:26">
      <c r="A13" s="21">
        <v>8</v>
      </c>
      <c r="B13" s="22"/>
      <c r="C13" s="23"/>
      <c r="D13" s="24"/>
      <c r="E13" s="24"/>
      <c r="F13" s="23"/>
      <c r="G13" s="25"/>
      <c r="H13" s="25"/>
      <c r="I13" s="25"/>
      <c r="J13" s="25"/>
      <c r="K13" s="27"/>
      <c r="L13" s="27"/>
      <c r="M13" s="28"/>
      <c r="P13" s="29">
        <v>8530</v>
      </c>
      <c r="Q13" s="30">
        <v>4</v>
      </c>
      <c r="R13" s="30" t="s">
        <v>16</v>
      </c>
      <c r="S13" s="30"/>
      <c r="T13" s="30" t="s">
        <v>25</v>
      </c>
      <c r="U13" s="30">
        <f t="shared" si="0"/>
        <v>45.2</v>
      </c>
      <c r="V13" s="30">
        <f t="shared" si="1"/>
        <v>0.576</v>
      </c>
      <c r="W13" s="30">
        <f t="shared" si="2"/>
        <v>0.576</v>
      </c>
      <c r="X13" s="30">
        <f t="shared" si="3"/>
        <v>1.8</v>
      </c>
      <c r="Y13" s="30">
        <f t="shared" si="4"/>
        <v>4.24</v>
      </c>
      <c r="Z13" s="30">
        <f t="shared" si="5"/>
        <v>0.32</v>
      </c>
    </row>
    <row r="14" ht="20.1" customHeight="1" spans="1:26">
      <c r="A14" s="21">
        <v>9</v>
      </c>
      <c r="B14" s="22"/>
      <c r="C14" s="23"/>
      <c r="D14" s="24"/>
      <c r="E14" s="24"/>
      <c r="F14" s="23"/>
      <c r="G14" s="25"/>
      <c r="H14" s="25"/>
      <c r="I14" s="25"/>
      <c r="J14" s="25"/>
      <c r="K14" s="27"/>
      <c r="L14" s="27"/>
      <c r="M14" s="28"/>
      <c r="P14" s="29">
        <v>8790</v>
      </c>
      <c r="Q14" s="30">
        <v>4</v>
      </c>
      <c r="R14" s="30"/>
      <c r="S14" s="30" t="s">
        <v>17</v>
      </c>
      <c r="T14" s="30" t="s">
        <v>25</v>
      </c>
      <c r="U14" s="30">
        <f t="shared" si="0"/>
        <v>45.2</v>
      </c>
      <c r="V14" s="30">
        <f t="shared" si="1"/>
        <v>0.576</v>
      </c>
      <c r="W14" s="30">
        <f t="shared" si="2"/>
        <v>0.576</v>
      </c>
      <c r="X14" s="30">
        <f t="shared" si="3"/>
        <v>1.8</v>
      </c>
      <c r="Y14" s="30">
        <f t="shared" si="4"/>
        <v>4.24</v>
      </c>
      <c r="Z14" s="30">
        <f t="shared" si="5"/>
        <v>0.32</v>
      </c>
    </row>
    <row r="15" ht="20.1" customHeight="1" spans="1:26">
      <c r="A15" s="21">
        <v>10</v>
      </c>
      <c r="B15" s="22"/>
      <c r="C15" s="23"/>
      <c r="D15" s="24"/>
      <c r="E15" s="24"/>
      <c r="F15" s="23"/>
      <c r="G15" s="25"/>
      <c r="H15" s="25"/>
      <c r="I15" s="25"/>
      <c r="J15" s="25"/>
      <c r="K15" s="27"/>
      <c r="L15" s="27"/>
      <c r="M15" s="28"/>
      <c r="P15" s="29">
        <v>10590</v>
      </c>
      <c r="Q15" s="30">
        <v>4</v>
      </c>
      <c r="R15" s="30"/>
      <c r="S15" s="30" t="s">
        <v>17</v>
      </c>
      <c r="T15" s="30" t="s">
        <v>25</v>
      </c>
      <c r="U15" s="30">
        <f t="shared" si="0"/>
        <v>45.2</v>
      </c>
      <c r="V15" s="30">
        <f t="shared" si="1"/>
        <v>0.576</v>
      </c>
      <c r="W15" s="30">
        <f t="shared" si="2"/>
        <v>0.576</v>
      </c>
      <c r="X15" s="30">
        <f t="shared" si="3"/>
        <v>1.8</v>
      </c>
      <c r="Y15" s="30">
        <f t="shared" si="4"/>
        <v>4.24</v>
      </c>
      <c r="Z15" s="30">
        <f t="shared" si="5"/>
        <v>0.32</v>
      </c>
    </row>
    <row r="16" ht="20.1" customHeight="1" spans="1:26">
      <c r="A16" s="21">
        <v>11</v>
      </c>
      <c r="B16" s="22"/>
      <c r="C16" s="23"/>
      <c r="D16" s="24"/>
      <c r="E16" s="24"/>
      <c r="F16" s="23"/>
      <c r="G16" s="25"/>
      <c r="H16" s="25"/>
      <c r="I16" s="25"/>
      <c r="J16" s="25"/>
      <c r="K16" s="27"/>
      <c r="L16" s="27"/>
      <c r="M16" s="28"/>
      <c r="P16" s="29">
        <v>12280</v>
      </c>
      <c r="Q16" s="30">
        <v>4</v>
      </c>
      <c r="R16" s="30" t="s">
        <v>26</v>
      </c>
      <c r="S16" s="30"/>
      <c r="T16" s="30" t="s">
        <v>25</v>
      </c>
      <c r="U16" s="30">
        <f t="shared" si="0"/>
        <v>45.2</v>
      </c>
      <c r="V16" s="30">
        <f t="shared" si="1"/>
        <v>0.576</v>
      </c>
      <c r="W16" s="30">
        <f t="shared" si="2"/>
        <v>0.576</v>
      </c>
      <c r="X16" s="30">
        <f t="shared" si="3"/>
        <v>1.8</v>
      </c>
      <c r="Y16" s="30">
        <f t="shared" si="4"/>
        <v>4.24</v>
      </c>
      <c r="Z16" s="30">
        <f t="shared" si="5"/>
        <v>0.32</v>
      </c>
    </row>
    <row r="17" ht="20.1" customHeight="1" spans="1:17">
      <c r="A17" s="21">
        <v>12</v>
      </c>
      <c r="B17" s="22"/>
      <c r="C17" s="23"/>
      <c r="D17" s="24"/>
      <c r="E17" s="24"/>
      <c r="F17" s="23"/>
      <c r="G17" s="25"/>
      <c r="H17" s="25"/>
      <c r="I17" s="25"/>
      <c r="J17" s="25"/>
      <c r="K17" s="27"/>
      <c r="L17" s="27"/>
      <c r="M17" s="28"/>
    </row>
    <row r="18" ht="20.1" customHeight="1" spans="1:17">
      <c r="A18" s="21">
        <v>13</v>
      </c>
      <c r="B18" s="22"/>
      <c r="C18" s="23"/>
      <c r="D18" s="24"/>
      <c r="E18" s="24"/>
      <c r="F18" s="23"/>
      <c r="G18" s="25"/>
      <c r="H18" s="25"/>
      <c r="I18" s="25"/>
      <c r="J18" s="25"/>
      <c r="K18" s="27"/>
      <c r="L18" s="27"/>
      <c r="M18" s="28"/>
    </row>
    <row r="19" ht="20.1" customHeight="1" spans="1:17">
      <c r="A19" s="21">
        <v>14</v>
      </c>
      <c r="B19" s="22"/>
      <c r="C19" s="23"/>
      <c r="D19" s="24"/>
      <c r="E19" s="24"/>
      <c r="F19" s="23"/>
      <c r="G19" s="25"/>
      <c r="H19" s="25"/>
      <c r="I19" s="25"/>
      <c r="J19" s="25"/>
      <c r="K19" s="27"/>
      <c r="L19" s="27"/>
      <c r="M19" s="28"/>
    </row>
    <row r="20" ht="20.1" customHeight="1" spans="1:17">
      <c r="A20" s="21">
        <v>15</v>
      </c>
      <c r="B20" s="22"/>
      <c r="C20" s="23"/>
      <c r="D20" s="24"/>
      <c r="E20" s="24"/>
      <c r="F20" s="23"/>
      <c r="G20" s="25"/>
      <c r="H20" s="25"/>
      <c r="I20" s="25"/>
      <c r="J20" s="25"/>
      <c r="K20" s="27"/>
      <c r="L20" s="27"/>
      <c r="M20" s="28"/>
    </row>
    <row r="21" ht="20.1" customHeight="1" spans="1:17">
      <c r="A21" s="21">
        <v>16</v>
      </c>
      <c r="B21" s="22"/>
      <c r="C21" s="23"/>
      <c r="D21" s="23"/>
      <c r="E21" s="23"/>
      <c r="F21" s="23"/>
      <c r="G21" s="25"/>
      <c r="H21" s="25"/>
      <c r="I21" s="25"/>
      <c r="J21" s="31"/>
      <c r="K21" s="27"/>
      <c r="L21" s="27"/>
      <c r="M21" s="28"/>
      <c r="O21" s="3">
        <f>3.14*(9-0.16)*0.8*0.35</f>
        <v>7.772128</v>
      </c>
    </row>
    <row r="22" ht="20.1" customHeight="1" spans="1:17">
      <c r="A22" s="21">
        <v>17</v>
      </c>
      <c r="B22" s="22"/>
      <c r="C22" s="23"/>
      <c r="D22" s="23"/>
      <c r="E22" s="23"/>
      <c r="F22" s="23"/>
      <c r="G22" s="25"/>
      <c r="H22" s="25"/>
      <c r="I22" s="25"/>
      <c r="J22" s="31"/>
      <c r="K22" s="27"/>
      <c r="L22" s="27"/>
      <c r="M22" s="28"/>
    </row>
    <row r="23" ht="20.1" customHeight="1" spans="1:17">
      <c r="A23" s="21">
        <v>18</v>
      </c>
      <c r="B23" s="22"/>
      <c r="C23" s="23"/>
      <c r="D23" s="23"/>
      <c r="E23" s="23"/>
      <c r="F23" s="23"/>
      <c r="G23" s="25"/>
      <c r="H23" s="25"/>
      <c r="I23" s="25"/>
      <c r="J23" s="31"/>
      <c r="K23" s="27"/>
      <c r="L23" s="27"/>
      <c r="M23" s="28"/>
    </row>
    <row r="24" ht="20.1" customHeight="1" spans="1:17">
      <c r="A24" s="21">
        <v>19</v>
      </c>
      <c r="B24" s="22"/>
      <c r="C24" s="23"/>
      <c r="D24" s="23"/>
      <c r="E24" s="23"/>
      <c r="F24" s="23"/>
      <c r="G24" s="25"/>
      <c r="H24" s="25"/>
      <c r="I24" s="25"/>
      <c r="J24" s="31"/>
      <c r="K24" s="27"/>
      <c r="L24" s="27"/>
      <c r="M24" s="28"/>
    </row>
    <row r="25" ht="20.1" customHeight="1" spans="1:17">
      <c r="A25" s="21">
        <v>20</v>
      </c>
      <c r="B25" s="22"/>
      <c r="C25" s="23"/>
      <c r="D25" s="23"/>
      <c r="E25" s="23"/>
      <c r="F25" s="23"/>
      <c r="G25" s="25"/>
      <c r="H25" s="25"/>
      <c r="I25" s="25"/>
      <c r="J25" s="31"/>
      <c r="K25" s="27"/>
      <c r="L25" s="27"/>
      <c r="M25" s="28"/>
    </row>
    <row r="26" ht="20.1" customHeight="1" spans="1:17">
      <c r="A26" s="21">
        <v>21</v>
      </c>
      <c r="B26" s="22"/>
      <c r="C26" s="23"/>
      <c r="D26" s="23"/>
      <c r="E26" s="23"/>
      <c r="F26" s="23"/>
      <c r="G26" s="25"/>
      <c r="H26" s="25"/>
      <c r="I26" s="25"/>
      <c r="J26" s="31"/>
      <c r="K26" s="27"/>
      <c r="L26" s="27"/>
      <c r="M26" s="28"/>
      <c r="Q26" s="3">
        <f>3.7/10.69</f>
        <v>0.346117867165575</v>
      </c>
    </row>
    <row r="27" ht="20.1" customHeight="1" spans="1:17">
      <c r="A27" s="21">
        <v>22</v>
      </c>
      <c r="B27" s="22"/>
      <c r="C27" s="23"/>
      <c r="D27" s="23"/>
      <c r="E27" s="23"/>
      <c r="F27" s="23"/>
      <c r="G27" s="25"/>
      <c r="H27" s="25"/>
      <c r="I27" s="25"/>
      <c r="J27" s="31"/>
      <c r="K27" s="27"/>
      <c r="L27" s="27"/>
      <c r="M27" s="28"/>
    </row>
    <row r="28" ht="20.1" customHeight="1" spans="1:17">
      <c r="A28" s="21">
        <v>23</v>
      </c>
      <c r="B28" s="22"/>
      <c r="C28" s="23"/>
      <c r="D28" s="23"/>
      <c r="E28" s="23"/>
      <c r="F28" s="23"/>
      <c r="G28" s="25"/>
      <c r="H28" s="25"/>
      <c r="I28" s="25"/>
      <c r="J28" s="31"/>
      <c r="K28" s="27"/>
      <c r="L28" s="27"/>
      <c r="M28" s="28"/>
    </row>
    <row r="29" ht="20.1" customHeight="1" spans="1:17">
      <c r="A29" s="21">
        <v>24</v>
      </c>
      <c r="B29" s="22"/>
      <c r="C29" s="23"/>
      <c r="D29" s="23"/>
      <c r="E29" s="23"/>
      <c r="F29" s="23"/>
      <c r="G29" s="25"/>
      <c r="H29" s="25"/>
      <c r="I29" s="25"/>
      <c r="J29" s="31"/>
      <c r="K29" s="27"/>
      <c r="L29" s="27"/>
      <c r="M29" s="28"/>
    </row>
    <row r="30" ht="20.1" customHeight="1" spans="1:17">
      <c r="A30" s="21">
        <v>25</v>
      </c>
      <c r="B30" s="22"/>
      <c r="C30" s="23"/>
      <c r="D30" s="23"/>
      <c r="E30" s="23"/>
      <c r="F30" s="23"/>
      <c r="G30" s="25"/>
      <c r="H30" s="25"/>
      <c r="I30" s="25"/>
      <c r="J30" s="31"/>
      <c r="K30" s="27"/>
      <c r="L30" s="27"/>
      <c r="M30" s="28"/>
    </row>
    <row r="31" ht="20.1" customHeight="1" spans="1:17">
      <c r="A31" s="21">
        <v>26</v>
      </c>
      <c r="B31" s="22"/>
      <c r="C31" s="23"/>
      <c r="D31" s="23"/>
      <c r="E31" s="23"/>
      <c r="F31" s="23"/>
      <c r="G31" s="25"/>
      <c r="H31" s="25"/>
      <c r="I31" s="25"/>
      <c r="J31" s="31"/>
      <c r="K31" s="27"/>
      <c r="L31" s="27"/>
      <c r="M31" s="28"/>
    </row>
    <row r="32" ht="20.1" customHeight="1" spans="1:17">
      <c r="A32" s="21">
        <v>27</v>
      </c>
      <c r="B32" s="22"/>
      <c r="C32" s="23"/>
      <c r="D32" s="23"/>
      <c r="E32" s="23"/>
      <c r="F32" s="23"/>
      <c r="G32" s="25"/>
      <c r="H32" s="25"/>
      <c r="I32" s="25"/>
      <c r="J32" s="31"/>
      <c r="K32" s="27"/>
      <c r="L32" s="27"/>
      <c r="M32" s="28"/>
    </row>
    <row r="33" ht="20.1" customHeight="1" spans="1:20">
      <c r="A33" s="21">
        <v>28</v>
      </c>
      <c r="B33" s="22"/>
      <c r="C33" s="23"/>
      <c r="D33" s="23"/>
      <c r="E33" s="23"/>
      <c r="F33" s="23"/>
      <c r="G33" s="25"/>
      <c r="H33" s="25"/>
      <c r="I33" s="25"/>
      <c r="J33" s="31"/>
      <c r="K33" s="27"/>
      <c r="L33" s="27"/>
      <c r="M33" s="28"/>
    </row>
    <row r="34" ht="20.1" customHeight="1" spans="1:20">
      <c r="A34" s="21">
        <v>29</v>
      </c>
      <c r="B34" s="22" t="s">
        <v>27</v>
      </c>
      <c r="C34" s="23">
        <f>SUM(C6:C33)</f>
        <v>6</v>
      </c>
      <c r="D34" s="23"/>
      <c r="E34" s="23"/>
      <c r="F34" s="23"/>
      <c r="G34" s="25"/>
      <c r="H34" s="23"/>
      <c r="I34" s="23"/>
      <c r="J34" s="23"/>
      <c r="K34" s="32">
        <f>SUM(K6:K33)</f>
        <v>7.6302</v>
      </c>
      <c r="L34" s="27"/>
      <c r="M34" s="28"/>
      <c r="Q34" s="33" t="s">
        <v>28</v>
      </c>
      <c r="R34" s="33">
        <v>2</v>
      </c>
      <c r="S34" s="33"/>
      <c r="T34" s="33" t="s">
        <v>17</v>
      </c>
    </row>
    <row r="35" ht="20.1" customHeight="1" spans="1:20">
      <c r="A35" s="34">
        <v>30</v>
      </c>
      <c r="B35" s="35" t="s">
        <v>29</v>
      </c>
      <c r="C35" s="35">
        <f>C34</f>
        <v>6</v>
      </c>
      <c r="D35" s="35"/>
      <c r="E35" s="35"/>
      <c r="F35" s="35"/>
      <c r="G35" s="36"/>
      <c r="H35" s="35"/>
      <c r="I35" s="35"/>
      <c r="J35" s="35"/>
      <c r="K35" s="37">
        <f>K34</f>
        <v>7.6302</v>
      </c>
      <c r="L35" s="38"/>
      <c r="M35" s="39"/>
      <c r="O35" s="3" t="e">
        <f>H35/I35/1000*1.025*10</f>
        <v>#DIV/0!</v>
      </c>
      <c r="Q35" s="33" t="s">
        <v>30</v>
      </c>
      <c r="R35" s="33">
        <v>2</v>
      </c>
      <c r="S35" s="33" t="s">
        <v>16</v>
      </c>
      <c r="T35" s="33"/>
    </row>
    <row r="36" ht="20.1" customHeight="1" spans="1:20">
      <c r="A36" s="40" t="s">
        <v>31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Q36" s="33" t="s">
        <v>32</v>
      </c>
      <c r="R36" s="33">
        <v>2</v>
      </c>
      <c r="S36" s="33"/>
      <c r="T36" s="33" t="s">
        <v>17</v>
      </c>
    </row>
    <row r="37" ht="20.1" customHeight="1" spans="1:20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Q37" s="33" t="s">
        <v>33</v>
      </c>
      <c r="R37" s="33">
        <v>2</v>
      </c>
      <c r="S37" s="33" t="s">
        <v>16</v>
      </c>
      <c r="T37" s="33"/>
    </row>
    <row r="38" ht="20.1" customHeight="1" spans="1:20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Q38" s="33" t="s">
        <v>33</v>
      </c>
      <c r="R38" s="33">
        <v>2</v>
      </c>
      <c r="S38" s="33"/>
      <c r="T38" s="33" t="s">
        <v>17</v>
      </c>
    </row>
    <row r="39" ht="20.1" customHeight="1" spans="1:20">
      <c r="A39" s="41"/>
      <c r="B39" s="40"/>
      <c r="C39" s="40"/>
      <c r="D39" s="40"/>
      <c r="E39" s="42"/>
      <c r="F39" s="42"/>
      <c r="G39" s="42"/>
      <c r="H39" s="42"/>
      <c r="I39" s="42"/>
      <c r="J39" s="42"/>
      <c r="K39" s="42"/>
      <c r="L39" s="42"/>
      <c r="M39" s="42"/>
      <c r="Q39" s="33" t="s">
        <v>34</v>
      </c>
      <c r="R39" s="33">
        <v>2</v>
      </c>
      <c r="S39" s="33"/>
      <c r="T39" s="33" t="s">
        <v>17</v>
      </c>
    </row>
    <row r="40" ht="15" customHeight="1" spans="1:20">
      <c r="A40" s="43"/>
      <c r="B40" s="44"/>
      <c r="C40" s="44"/>
      <c r="D40" s="44"/>
      <c r="E40" s="44"/>
      <c r="F40" s="44"/>
      <c r="G40" s="44"/>
      <c r="H40" s="44"/>
      <c r="I40" s="44"/>
      <c r="J40" s="45"/>
      <c r="K40" s="45"/>
      <c r="L40" s="45"/>
      <c r="M40" s="46"/>
      <c r="Q40" s="33" t="s">
        <v>35</v>
      </c>
      <c r="R40" s="33">
        <v>2</v>
      </c>
      <c r="S40" s="33"/>
      <c r="T40" s="33" t="s">
        <v>17</v>
      </c>
    </row>
    <row r="41" ht="15" customHeight="1" spans="1:20">
      <c r="A41" s="47"/>
      <c r="B41" s="48"/>
      <c r="C41" s="48"/>
      <c r="D41" s="48"/>
      <c r="E41" s="48"/>
      <c r="F41" s="48"/>
      <c r="G41" s="48"/>
      <c r="H41" s="48"/>
      <c r="I41" s="48"/>
      <c r="J41" s="49"/>
      <c r="K41" s="49"/>
      <c r="L41" s="49"/>
      <c r="M41" s="50"/>
      <c r="Q41" s="33" t="s">
        <v>36</v>
      </c>
      <c r="R41" s="33">
        <v>2</v>
      </c>
      <c r="S41" s="33"/>
      <c r="T41" s="33" t="s">
        <v>17</v>
      </c>
    </row>
    <row r="42" ht="15" customHeight="1" spans="1:20">
      <c r="A42" s="47"/>
      <c r="B42" s="48"/>
      <c r="C42" s="48"/>
      <c r="D42" s="48"/>
      <c r="E42" s="48"/>
      <c r="F42" s="48"/>
      <c r="G42" s="48"/>
      <c r="H42" s="48"/>
      <c r="I42" s="48"/>
      <c r="J42" s="49"/>
      <c r="K42" s="49"/>
      <c r="L42" s="49"/>
      <c r="M42" s="50"/>
      <c r="Q42" s="33" t="s">
        <v>37</v>
      </c>
      <c r="R42" s="33">
        <v>2</v>
      </c>
      <c r="S42" s="33" t="s">
        <v>16</v>
      </c>
      <c r="T42" s="33"/>
    </row>
    <row r="43" ht="15" customHeight="1" spans="1:20">
      <c r="A43" s="47"/>
      <c r="B43" s="48"/>
      <c r="C43" s="48"/>
      <c r="D43" s="48"/>
      <c r="E43" s="48"/>
      <c r="F43" s="48"/>
      <c r="G43" s="48"/>
      <c r="H43" s="48"/>
      <c r="I43" s="48"/>
      <c r="J43" s="49"/>
      <c r="K43" s="49"/>
      <c r="L43" s="49"/>
      <c r="M43" s="50"/>
      <c r="Q43" s="33" t="s">
        <v>38</v>
      </c>
      <c r="R43" s="33">
        <v>2</v>
      </c>
      <c r="S43" s="33"/>
      <c r="T43" s="33" t="s">
        <v>17</v>
      </c>
    </row>
    <row r="44" ht="15" customHeight="1" spans="1:20">
      <c r="A44" s="47"/>
      <c r="B44" s="48"/>
      <c r="C44" s="48"/>
      <c r="D44" s="48"/>
      <c r="E44" s="48"/>
      <c r="F44" s="48"/>
      <c r="G44" s="48"/>
      <c r="H44" s="48"/>
      <c r="I44" s="48"/>
      <c r="J44" s="49"/>
      <c r="K44" s="49"/>
      <c r="L44" s="49"/>
      <c r="M44" s="50"/>
      <c r="Q44" s="33" t="s">
        <v>39</v>
      </c>
      <c r="R44" s="33">
        <v>2</v>
      </c>
      <c r="S44" s="33" t="s">
        <v>16</v>
      </c>
      <c r="T44" s="33"/>
    </row>
    <row r="45" ht="15" customHeight="1" spans="1:20">
      <c r="A45" s="47"/>
      <c r="B45" s="48"/>
      <c r="C45" s="48"/>
      <c r="D45" s="48"/>
      <c r="E45" s="48"/>
      <c r="F45" s="48"/>
      <c r="G45" s="48"/>
      <c r="H45" s="48"/>
      <c r="I45" s="48"/>
      <c r="J45" s="49"/>
      <c r="K45" s="49"/>
      <c r="L45" s="49"/>
      <c r="M45" s="50"/>
      <c r="Q45" s="33" t="s">
        <v>40</v>
      </c>
      <c r="R45" s="33">
        <v>2</v>
      </c>
      <c r="S45" s="33" t="s">
        <v>16</v>
      </c>
      <c r="T45" s="33"/>
    </row>
    <row r="46" ht="15" customHeight="1" spans="1:20">
      <c r="A46" s="47"/>
      <c r="B46" s="48"/>
      <c r="C46" s="48"/>
      <c r="D46" s="48"/>
      <c r="E46" s="48"/>
      <c r="F46" s="48"/>
      <c r="G46" s="48"/>
      <c r="H46" s="48"/>
      <c r="I46" s="48"/>
      <c r="J46" s="49"/>
      <c r="K46" s="49"/>
      <c r="L46" s="49"/>
      <c r="M46" s="50"/>
      <c r="Q46" s="33" t="s">
        <v>40</v>
      </c>
      <c r="R46" s="33">
        <v>2</v>
      </c>
      <c r="S46" s="33"/>
      <c r="T46" s="33" t="s">
        <v>17</v>
      </c>
    </row>
    <row r="47" ht="15" customHeight="1" spans="1:20">
      <c r="A47" s="47"/>
      <c r="B47" s="48"/>
      <c r="C47" s="48"/>
      <c r="D47" s="48"/>
      <c r="E47" s="48"/>
      <c r="F47" s="48"/>
      <c r="G47" s="48"/>
      <c r="H47" s="48"/>
      <c r="I47" s="48"/>
      <c r="J47" s="49"/>
      <c r="K47" s="49"/>
      <c r="L47" s="49"/>
      <c r="M47" s="50"/>
      <c r="Q47" s="33" t="s">
        <v>41</v>
      </c>
      <c r="R47" s="33">
        <v>2</v>
      </c>
      <c r="S47" s="33" t="s">
        <v>16</v>
      </c>
      <c r="T47" s="33"/>
    </row>
    <row r="48" ht="15" customHeight="1" spans="1:20">
      <c r="A48" s="47"/>
      <c r="B48" s="48"/>
      <c r="C48" s="48"/>
      <c r="D48" s="48"/>
      <c r="E48" s="48"/>
      <c r="F48" s="48"/>
      <c r="G48" s="48"/>
      <c r="H48" s="48"/>
      <c r="I48" s="48"/>
      <c r="J48" s="49"/>
      <c r="K48" s="49"/>
      <c r="L48" s="49"/>
      <c r="M48" s="50"/>
      <c r="Q48" s="33" t="s">
        <v>42</v>
      </c>
      <c r="R48" s="33">
        <v>2</v>
      </c>
      <c r="S48" s="33" t="s">
        <v>16</v>
      </c>
      <c r="T48" s="33"/>
    </row>
    <row r="49" ht="15" customHeight="1" spans="1:20">
      <c r="A49" s="47"/>
      <c r="B49" s="48"/>
      <c r="C49" s="48"/>
      <c r="D49" s="48"/>
      <c r="E49" s="48"/>
      <c r="F49" s="48"/>
      <c r="G49" s="48"/>
      <c r="H49" s="48"/>
      <c r="I49" s="48"/>
      <c r="J49" s="49"/>
      <c r="K49" s="49"/>
      <c r="L49" s="49"/>
      <c r="M49" s="50"/>
      <c r="Q49" s="33" t="s">
        <v>43</v>
      </c>
      <c r="R49" s="33">
        <v>4</v>
      </c>
      <c r="S49" s="33"/>
      <c r="T49" s="33" t="s">
        <v>17</v>
      </c>
    </row>
    <row r="50" ht="15" customHeight="1" spans="1:20">
      <c r="A50" s="47"/>
      <c r="B50" s="48"/>
      <c r="C50" s="48"/>
      <c r="D50" s="48"/>
      <c r="E50" s="48"/>
      <c r="F50" s="48"/>
      <c r="G50" s="48"/>
      <c r="H50" s="48"/>
      <c r="I50" s="48"/>
      <c r="J50" s="49"/>
      <c r="K50" s="49"/>
      <c r="L50" s="49"/>
      <c r="M50" s="50"/>
      <c r="Q50" s="33" t="s">
        <v>44</v>
      </c>
      <c r="R50" s="33">
        <v>2</v>
      </c>
      <c r="S50" s="33"/>
      <c r="T50" s="33" t="s">
        <v>17</v>
      </c>
    </row>
    <row r="51" ht="15" customHeight="1" spans="1:20">
      <c r="A51" s="47"/>
      <c r="B51" s="48"/>
      <c r="C51" s="48"/>
      <c r="D51" s="48"/>
      <c r="E51" s="48"/>
      <c r="F51" s="48"/>
      <c r="G51" s="48"/>
      <c r="H51" s="48"/>
      <c r="I51" s="48"/>
      <c r="J51" s="49"/>
      <c r="K51" s="49"/>
      <c r="L51" s="49"/>
      <c r="M51" s="50"/>
      <c r="Q51" s="33" t="s">
        <v>45</v>
      </c>
      <c r="R51" s="33">
        <v>2</v>
      </c>
      <c r="S51" s="33"/>
      <c r="T51" s="33" t="s">
        <v>17</v>
      </c>
    </row>
    <row r="52" ht="15" customHeight="1" spans="1:20">
      <c r="A52" s="47"/>
      <c r="B52" s="48"/>
      <c r="C52" s="48"/>
      <c r="D52" s="48"/>
      <c r="E52" s="48"/>
      <c r="F52" s="48"/>
      <c r="G52" s="48"/>
      <c r="H52" s="48"/>
      <c r="I52" s="48"/>
      <c r="J52" s="49"/>
      <c r="K52" s="49"/>
      <c r="L52" s="49"/>
      <c r="M52" s="50"/>
      <c r="Q52" s="33" t="s">
        <v>46</v>
      </c>
      <c r="R52" s="33">
        <v>2</v>
      </c>
      <c r="S52" s="33"/>
      <c r="T52" s="33" t="s">
        <v>17</v>
      </c>
    </row>
    <row r="53" ht="15" customHeight="1" spans="1:20">
      <c r="A53" s="47"/>
      <c r="B53" s="48"/>
      <c r="C53" s="48"/>
      <c r="D53" s="48"/>
      <c r="E53" s="48"/>
      <c r="F53" s="48"/>
      <c r="G53" s="48"/>
      <c r="H53" s="48"/>
      <c r="I53" s="48"/>
      <c r="J53" s="49"/>
      <c r="K53" s="49"/>
      <c r="L53" s="49"/>
      <c r="M53" s="50"/>
      <c r="Q53" s="33" t="s">
        <v>47</v>
      </c>
      <c r="R53" s="33">
        <v>2</v>
      </c>
      <c r="S53" s="33"/>
      <c r="T53" s="33" t="s">
        <v>17</v>
      </c>
    </row>
    <row r="54" ht="15" customHeight="1" spans="1:20">
      <c r="A54" s="47"/>
      <c r="B54" s="48"/>
      <c r="C54" s="48"/>
      <c r="D54" s="48"/>
      <c r="E54" s="48"/>
      <c r="F54" s="48"/>
      <c r="G54" s="48"/>
      <c r="H54" s="48"/>
      <c r="I54" s="48"/>
      <c r="J54" s="49"/>
      <c r="K54" s="49"/>
      <c r="L54" s="49"/>
      <c r="M54" s="50"/>
      <c r="Q54" s="33" t="s">
        <v>48</v>
      </c>
      <c r="R54" s="33">
        <v>2</v>
      </c>
      <c r="S54" s="33" t="s">
        <v>16</v>
      </c>
      <c r="T54" s="33"/>
    </row>
    <row r="55" ht="15" customHeight="1" spans="1:20">
      <c r="A55" s="47"/>
      <c r="B55" s="48"/>
      <c r="C55" s="48"/>
      <c r="D55" s="48"/>
      <c r="E55" s="48"/>
      <c r="F55" s="48"/>
      <c r="G55" s="48"/>
      <c r="H55" s="48"/>
      <c r="I55" s="48"/>
      <c r="J55" s="49"/>
      <c r="K55" s="49"/>
      <c r="L55" s="49"/>
      <c r="M55" s="50"/>
      <c r="Q55" s="33" t="s">
        <v>49</v>
      </c>
      <c r="R55" s="33">
        <v>2</v>
      </c>
      <c r="S55" s="33"/>
      <c r="T55" s="33" t="s">
        <v>17</v>
      </c>
    </row>
    <row r="56" ht="15" customHeight="1" spans="1:20">
      <c r="A56" s="47"/>
      <c r="B56" s="48"/>
      <c r="C56" s="48"/>
      <c r="D56" s="48"/>
      <c r="E56" s="48"/>
      <c r="F56" s="48"/>
      <c r="G56" s="48"/>
      <c r="H56" s="48"/>
      <c r="I56" s="48"/>
      <c r="J56" s="49"/>
      <c r="K56" s="49"/>
      <c r="L56" s="49"/>
      <c r="M56" s="50"/>
      <c r="Q56" s="33" t="s">
        <v>50</v>
      </c>
      <c r="R56" s="33">
        <v>2</v>
      </c>
      <c r="S56" s="33" t="s">
        <v>16</v>
      </c>
      <c r="T56" s="33"/>
    </row>
    <row r="57" ht="15" customHeight="1" spans="1:20">
      <c r="A57" s="47"/>
      <c r="B57" s="48"/>
      <c r="C57" s="51"/>
      <c r="D57" s="48"/>
      <c r="E57" s="48"/>
      <c r="F57" s="48"/>
      <c r="G57" s="48"/>
      <c r="H57" s="48"/>
      <c r="I57" s="48"/>
      <c r="J57" s="49"/>
      <c r="K57" s="49"/>
      <c r="L57" s="49"/>
      <c r="M57" s="50"/>
      <c r="Q57" s="33" t="s">
        <v>51</v>
      </c>
      <c r="R57" s="33">
        <v>2</v>
      </c>
      <c r="S57" s="33"/>
      <c r="T57" s="33" t="s">
        <v>17</v>
      </c>
    </row>
    <row r="58" ht="15" customHeight="1" spans="1:20">
      <c r="A58" s="47"/>
      <c r="B58" s="48"/>
      <c r="C58" s="48"/>
      <c r="D58" s="48"/>
      <c r="E58" s="48"/>
      <c r="F58" s="48"/>
      <c r="G58" s="48"/>
      <c r="H58" s="48"/>
      <c r="I58" s="48"/>
      <c r="J58" s="49"/>
      <c r="K58" s="49"/>
      <c r="L58" s="49"/>
      <c r="M58" s="50"/>
      <c r="Q58" s="33" t="s">
        <v>52</v>
      </c>
      <c r="R58" s="33">
        <v>4</v>
      </c>
      <c r="S58" s="33"/>
      <c r="T58" s="33" t="s">
        <v>17</v>
      </c>
    </row>
    <row r="59" ht="15" customHeight="1" spans="1:20">
      <c r="A59" s="47"/>
      <c r="B59" s="48"/>
      <c r="C59" s="48"/>
      <c r="D59" s="48"/>
      <c r="E59" s="48"/>
      <c r="F59" s="48"/>
      <c r="G59" s="48"/>
      <c r="H59" s="48"/>
      <c r="I59" s="48"/>
      <c r="J59" s="49"/>
      <c r="K59" s="49"/>
      <c r="L59" s="49"/>
      <c r="M59" s="50"/>
      <c r="Q59" s="33" t="s">
        <v>53</v>
      </c>
      <c r="R59" s="33">
        <v>2</v>
      </c>
      <c r="S59" s="33" t="s">
        <v>16</v>
      </c>
      <c r="T59" s="33"/>
    </row>
    <row r="60" ht="15" customHeight="1" spans="1:20">
      <c r="A60" s="47"/>
      <c r="B60" s="48"/>
      <c r="C60" s="48"/>
      <c r="D60" s="48"/>
      <c r="E60" s="48"/>
      <c r="F60" s="48"/>
      <c r="G60" s="48"/>
      <c r="H60" s="48"/>
      <c r="I60" s="48"/>
      <c r="J60" s="49"/>
      <c r="K60" s="49"/>
      <c r="L60" s="49"/>
      <c r="M60" s="50"/>
    </row>
    <row r="61" s="2" customFormat="1" ht="15" customHeight="1" spans="1:20">
      <c r="A61" s="47"/>
      <c r="B61" s="48"/>
      <c r="C61" s="48"/>
      <c r="D61" s="48"/>
      <c r="E61" s="48"/>
      <c r="F61" s="48"/>
      <c r="G61" s="48"/>
      <c r="H61" s="48"/>
      <c r="I61" s="48"/>
      <c r="J61" s="49"/>
      <c r="K61" s="49"/>
      <c r="L61" s="52"/>
      <c r="M61" s="53"/>
    </row>
    <row r="62" spans="1:20">
      <c r="A62" s="47"/>
      <c r="B62" s="48"/>
      <c r="C62" s="48"/>
      <c r="D62" s="48"/>
      <c r="E62" s="48"/>
      <c r="F62" s="48"/>
      <c r="G62" s="48"/>
      <c r="H62" s="48"/>
      <c r="I62" s="48"/>
      <c r="J62" s="49"/>
      <c r="K62" s="49"/>
      <c r="L62" s="54"/>
      <c r="M62" s="55"/>
    </row>
    <row r="63" spans="1:20">
      <c r="A63" s="47"/>
      <c r="B63" s="48"/>
      <c r="C63" s="48"/>
      <c r="D63" s="48"/>
      <c r="E63" s="48"/>
      <c r="F63" s="48"/>
      <c r="G63" s="48"/>
      <c r="H63" s="48"/>
      <c r="I63" s="48"/>
      <c r="J63" s="49"/>
      <c r="K63" s="49"/>
      <c r="L63" s="54"/>
      <c r="M63" s="55"/>
    </row>
    <row r="64" spans="1:20">
      <c r="A64" s="47"/>
      <c r="B64" s="48"/>
      <c r="C64" s="48"/>
      <c r="D64" s="48"/>
      <c r="E64" s="48"/>
      <c r="F64" s="48"/>
      <c r="G64" s="48"/>
      <c r="H64" s="48"/>
      <c r="I64" s="48"/>
      <c r="J64" s="49"/>
      <c r="K64" s="49"/>
      <c r="L64" s="54"/>
      <c r="M64" s="55"/>
    </row>
    <row r="65" spans="1:20">
      <c r="A65" s="47"/>
      <c r="B65" s="48"/>
      <c r="C65" s="48"/>
      <c r="D65" s="48"/>
      <c r="E65" s="48"/>
      <c r="F65" s="48"/>
      <c r="G65" s="48"/>
      <c r="H65" s="48"/>
      <c r="I65" s="48"/>
      <c r="J65" s="49"/>
      <c r="K65" s="49"/>
      <c r="L65" s="54"/>
      <c r="M65" s="55"/>
    </row>
    <row r="66" spans="1:20">
      <c r="A66" s="47"/>
      <c r="B66" s="48"/>
      <c r="C66" s="51"/>
      <c r="D66" s="48"/>
      <c r="E66" s="48"/>
      <c r="F66" s="48"/>
      <c r="G66" s="48"/>
      <c r="H66" s="48"/>
      <c r="I66" s="48"/>
      <c r="J66" s="49"/>
      <c r="K66" s="49"/>
      <c r="L66" s="54"/>
      <c r="M66" s="55"/>
    </row>
    <row r="67" spans="1:20">
      <c r="A67" s="47"/>
      <c r="B67" s="48"/>
      <c r="C67" s="48"/>
      <c r="D67" s="48"/>
      <c r="E67" s="48"/>
      <c r="F67" s="48"/>
      <c r="G67" s="48"/>
      <c r="H67" s="48"/>
      <c r="I67" s="48"/>
      <c r="J67" s="49"/>
      <c r="K67" s="49"/>
      <c r="L67" s="54"/>
      <c r="M67" s="55"/>
    </row>
    <row r="68" spans="1:20">
      <c r="A68" s="56"/>
      <c r="B68" s="57"/>
      <c r="C68" s="57"/>
      <c r="D68" s="57"/>
      <c r="E68" s="57"/>
      <c r="F68" s="57"/>
      <c r="G68" s="57"/>
      <c r="H68" s="57"/>
      <c r="I68" s="57"/>
      <c r="J68" s="54"/>
      <c r="K68" s="54"/>
      <c r="L68" s="54"/>
      <c r="M68" s="55"/>
    </row>
    <row r="69" spans="1:20">
      <c r="A69" s="56"/>
      <c r="B69" s="57"/>
      <c r="C69" s="57"/>
      <c r="D69" s="57"/>
      <c r="E69" s="57"/>
      <c r="F69" s="57"/>
      <c r="G69" s="57"/>
      <c r="H69" s="57"/>
      <c r="I69" s="57"/>
      <c r="J69" s="54"/>
      <c r="K69" s="54"/>
      <c r="L69" s="54"/>
      <c r="M69" s="55"/>
    </row>
    <row r="70" spans="1:20">
      <c r="A70" s="56"/>
      <c r="B70" s="57"/>
      <c r="C70" s="57"/>
      <c r="D70" s="57"/>
      <c r="E70" s="57"/>
      <c r="F70" s="57"/>
      <c r="G70" s="57"/>
      <c r="H70" s="57"/>
      <c r="I70" s="57"/>
      <c r="J70" s="54"/>
      <c r="K70" s="54"/>
      <c r="L70" s="54"/>
      <c r="M70" s="55"/>
    </row>
    <row r="71" spans="1:20">
      <c r="A71" s="47" t="s">
        <v>54</v>
      </c>
      <c r="B71" s="57"/>
      <c r="C71" s="48">
        <f t="shared" ref="C71:I71" si="6">SUM(C42:C70)</f>
        <v>0</v>
      </c>
      <c r="D71" s="48"/>
      <c r="E71" s="48"/>
      <c r="F71" s="48"/>
      <c r="G71" s="48">
        <f t="shared" si="6"/>
        <v>0</v>
      </c>
      <c r="H71" s="48">
        <f t="shared" si="6"/>
        <v>0</v>
      </c>
      <c r="I71" s="48">
        <f t="shared" si="6"/>
        <v>0</v>
      </c>
      <c r="J71" s="49"/>
      <c r="K71" s="49"/>
      <c r="L71" s="54"/>
      <c r="M71" s="55"/>
    </row>
    <row r="72" ht="14.25" spans="1:20">
      <c r="A72" s="58" t="s">
        <v>55</v>
      </c>
      <c r="B72" s="59"/>
      <c r="C72" s="60">
        <f t="shared" ref="C72:I72" si="7">C71+C35</f>
        <v>6</v>
      </c>
      <c r="D72" s="60"/>
      <c r="E72" s="60"/>
      <c r="F72" s="60"/>
      <c r="G72" s="60">
        <f t="shared" si="7"/>
        <v>0</v>
      </c>
      <c r="H72" s="60">
        <f t="shared" si="7"/>
        <v>0</v>
      </c>
      <c r="I72" s="60">
        <f t="shared" si="7"/>
        <v>0</v>
      </c>
      <c r="J72" s="61"/>
      <c r="K72" s="61"/>
      <c r="L72" s="62"/>
      <c r="M72" s="63"/>
    </row>
    <row r="73" ht="23.1" customHeight="1" spans="1:20">
      <c r="B73" s="3" t="s">
        <v>56</v>
      </c>
      <c r="E73" s="3" t="s">
        <v>57</v>
      </c>
      <c r="H73" s="3" t="s">
        <v>58</v>
      </c>
      <c r="Q73" s="33" t="s">
        <v>32</v>
      </c>
      <c r="R73" s="33">
        <v>2</v>
      </c>
      <c r="S73" s="33"/>
      <c r="T73" s="33" t="s">
        <v>17</v>
      </c>
    </row>
  </sheetData>
  <mergeCells count="13">
    <mergeCell ref="A1:M1"/>
    <mergeCell ref="D4:E4"/>
    <mergeCell ref="G4:H4"/>
    <mergeCell ref="A36:M36"/>
    <mergeCell ref="A39:D39"/>
    <mergeCell ref="D40:E40"/>
    <mergeCell ref="A4:A5"/>
    <mergeCell ref="A40:A41"/>
    <mergeCell ref="B4:B5"/>
    <mergeCell ref="B40:B41"/>
    <mergeCell ref="F4:F5"/>
    <mergeCell ref="F40:F41"/>
    <mergeCell ref="A37:M38"/>
  </mergeCells>
  <printOptions horizontalCentered="1" verticalCentered="1"/>
  <pageMargins left="1.18055555555556" right="0.590277777777778" top="0.629166666666667" bottom="0.432638888888889" header="0.511805555555556" footer="0.55"/>
  <pageSetup paperSize="8" scale="94" orientation="landscape"/>
  <headerFooter/>
  <rowBreaks count="1" manualBreakCount="1">
    <brk id="36" max="12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黄奕</cp:lastModifiedBy>
  <dcterms:created xsi:type="dcterms:W3CDTF">2016-07-21T03:42:00Z</dcterms:created>
  <dcterms:modified xsi:type="dcterms:W3CDTF">2025-11-09T10:02:29Z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CC577069E3134AE4B8C982A8520F5829</vt:lpwstr>
  </property>
</Properties>
</file>